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uti.kaariainen\AppData\Local\Temp\"/>
    </mc:Choice>
  </mc:AlternateContent>
  <bookViews>
    <workbookView xWindow="0" yWindow="0" windowWidth="19200" windowHeight="10200"/>
  </bookViews>
  <sheets>
    <sheet name="840" sheetId="2" r:id="rId1"/>
    <sheet name="Tyhjä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2" l="1"/>
  <c r="D6" i="2"/>
  <c r="C6" i="2"/>
  <c r="B6" i="2"/>
  <c r="E5" i="2"/>
  <c r="D5" i="2"/>
  <c r="C5" i="2"/>
  <c r="B5" i="2"/>
  <c r="E4" i="2"/>
  <c r="D4" i="2"/>
  <c r="C4" i="2"/>
  <c r="B4" i="2"/>
  <c r="C27" i="2"/>
  <c r="B27" i="2"/>
  <c r="E25" i="2"/>
  <c r="D25" i="2"/>
  <c r="C25" i="2"/>
  <c r="B25" i="2"/>
  <c r="F25" i="2"/>
  <c r="C24" i="2"/>
  <c r="D24" i="2"/>
  <c r="D27" i="2" s="1"/>
  <c r="E24" i="2"/>
  <c r="E27" i="2" s="1"/>
  <c r="B24" i="2"/>
  <c r="F19" i="2"/>
  <c r="F20" i="2"/>
  <c r="F21" i="2"/>
  <c r="F22" i="2"/>
  <c r="F23" i="2"/>
  <c r="F18" i="2"/>
  <c r="C16" i="2"/>
  <c r="D16" i="2"/>
  <c r="E16" i="2"/>
  <c r="B16" i="2"/>
  <c r="F15" i="2"/>
  <c r="F14" i="2"/>
  <c r="F13" i="2"/>
  <c r="F16" i="2" s="1"/>
  <c r="F24" i="2" l="1"/>
  <c r="F27" i="2" s="1"/>
  <c r="C8" i="2"/>
  <c r="E8" i="2"/>
  <c r="D8" i="2"/>
  <c r="B8" i="2"/>
  <c r="F6" i="2"/>
  <c r="F5" i="2"/>
  <c r="F4" i="2"/>
  <c r="F8" i="2" l="1"/>
  <c r="G4" i="2" s="1"/>
  <c r="G6" i="2" l="1"/>
  <c r="G5" i="2"/>
</calcChain>
</file>

<file path=xl/sharedStrings.xml><?xml version="1.0" encoding="utf-8"?>
<sst xmlns="http://schemas.openxmlformats.org/spreadsheetml/2006/main" count="30" uniqueCount="24">
  <si>
    <t>Tuotot</t>
  </si>
  <si>
    <t>Yhteensä</t>
  </si>
  <si>
    <t>Huomioita</t>
  </si>
  <si>
    <t>Kulut</t>
  </si>
  <si>
    <t>Henkilöstökulut</t>
  </si>
  <si>
    <t>Henkilöstökulut yhteensä</t>
  </si>
  <si>
    <t>Ostopalvelut</t>
  </si>
  <si>
    <t>Myyjien ja ostajien kohtaamiset</t>
  </si>
  <si>
    <t>Lapin Ov-hankkeen tuotot ja kulut</t>
  </si>
  <si>
    <t>ESR/EAKR</t>
  </si>
  <si>
    <t>Lapin Yrittäjät</t>
  </si>
  <si>
    <t>Kunnat</t>
  </si>
  <si>
    <t>Projektipäällikkö</t>
  </si>
  <si>
    <t>Viestintä</t>
  </si>
  <si>
    <t>Hallinto</t>
  </si>
  <si>
    <t>Asiantuntijapalvelut</t>
  </si>
  <si>
    <t>Matcmaking -tekniikka</t>
  </si>
  <si>
    <t>Materiaalit</t>
  </si>
  <si>
    <t>Ostopalvelut yhteensä</t>
  </si>
  <si>
    <t>Flatrate 24</t>
  </si>
  <si>
    <t>2020 (6kk)</t>
  </si>
  <si>
    <t>2020 (6 kk)</t>
  </si>
  <si>
    <t>2023 (6 kk)</t>
  </si>
  <si>
    <t>Seminaarit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</si>
</sst>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D0D0D"/>
      <name val="Trebuchet MS"/>
      <family val="2"/>
    </font>
    <font>
      <sz val="11"/>
      <color rgb="FF0D0D0D"/>
      <name val="Trebuchet MS"/>
      <family val="2"/>
    </font>
    <font>
      <sz val="10"/>
      <color rgb="FF000000"/>
      <name val="Trebuchet MS"/>
      <family val="2"/>
    </font>
    <font>
      <b/>
      <sz val="10"/>
      <color rgb="FF000000"/>
      <name val="Trebuchet MS"/>
      <family val="2"/>
    </font>
    <font>
      <sz val="10"/>
      <color rgb="FF000000"/>
      <name val="Symbol"/>
      <family val="1"/>
      <charset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Symbol"/>
      <family val="1"/>
      <charset val="2"/>
    </font>
    <font>
      <b/>
      <sz val="10"/>
      <color rgb="FF000000"/>
      <name val="Calibri"/>
      <family val="2"/>
      <scheme val="minor"/>
    </font>
    <font>
      <sz val="11"/>
      <color theme="1"/>
      <name val="Trebuchet MS"/>
      <family val="2"/>
    </font>
    <font>
      <b/>
      <sz val="12"/>
      <color theme="1"/>
      <name val="Trebuchet MS"/>
      <family val="2"/>
    </font>
    <font>
      <b/>
      <sz val="11"/>
      <color theme="1"/>
      <name val="Trebuchet MS"/>
      <family val="2"/>
    </font>
    <font>
      <b/>
      <sz val="1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71">
    <xf numFmtId="0" fontId="0" fillId="0" borderId="0" xfId="0"/>
    <xf numFmtId="0" fontId="2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1" fillId="2" borderId="4" xfId="0" applyFont="1" applyFill="1" applyBorder="1"/>
    <xf numFmtId="0" fontId="3" fillId="3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" fillId="3" borderId="4" xfId="0" applyFont="1" applyFill="1" applyBorder="1"/>
    <xf numFmtId="0" fontId="5" fillId="4" borderId="5" xfId="0" applyFont="1" applyFill="1" applyBorder="1" applyAlignment="1">
      <alignment vertical="center"/>
    </xf>
    <xf numFmtId="3" fontId="5" fillId="4" borderId="5" xfId="0" applyNumberFormat="1" applyFont="1" applyFill="1" applyBorder="1" applyAlignment="1">
      <alignment horizontal="center" vertical="center"/>
    </xf>
    <xf numFmtId="0" fontId="1" fillId="4" borderId="5" xfId="0" applyFont="1" applyFill="1" applyBorder="1"/>
    <xf numFmtId="0" fontId="5" fillId="4" borderId="6" xfId="0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vertical="center"/>
    </xf>
    <xf numFmtId="0" fontId="1" fillId="4" borderId="6" xfId="0" applyFont="1" applyFill="1" applyBorder="1"/>
    <xf numFmtId="3" fontId="6" fillId="4" borderId="5" xfId="0" applyNumberFormat="1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top"/>
    </xf>
    <xf numFmtId="0" fontId="0" fillId="4" borderId="0" xfId="0" applyFill="1"/>
    <xf numFmtId="0" fontId="3" fillId="3" borderId="7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1" fillId="3" borderId="10" xfId="0" applyFont="1" applyFill="1" applyBorder="1"/>
    <xf numFmtId="0" fontId="0" fillId="4" borderId="5" xfId="0" applyFill="1" applyBorder="1"/>
    <xf numFmtId="0" fontId="7" fillId="4" borderId="6" xfId="0" applyFont="1" applyFill="1" applyBorder="1" applyAlignment="1">
      <alignment horizontal="left" vertical="center" indent="5"/>
    </xf>
    <xf numFmtId="0" fontId="0" fillId="4" borderId="6" xfId="0" applyFill="1" applyBorder="1"/>
    <xf numFmtId="0" fontId="5" fillId="4" borderId="6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vertical="center"/>
    </xf>
    <xf numFmtId="0" fontId="6" fillId="4" borderId="5" xfId="0" applyFont="1" applyFill="1" applyBorder="1" applyAlignment="1">
      <alignment vertical="center"/>
    </xf>
    <xf numFmtId="0" fontId="8" fillId="4" borderId="12" xfId="0" applyFont="1" applyFill="1" applyBorder="1" applyAlignment="1">
      <alignment wrapText="1"/>
    </xf>
    <xf numFmtId="0" fontId="6" fillId="4" borderId="13" xfId="0" applyFont="1" applyFill="1" applyBorder="1" applyAlignment="1">
      <alignment horizontal="left" vertical="center"/>
    </xf>
    <xf numFmtId="3" fontId="5" fillId="4" borderId="13" xfId="0" applyNumberFormat="1" applyFont="1" applyFill="1" applyBorder="1" applyAlignment="1">
      <alignment horizontal="center" vertical="center"/>
    </xf>
    <xf numFmtId="3" fontId="6" fillId="4" borderId="2" xfId="0" applyNumberFormat="1" applyFon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5" fillId="4" borderId="13" xfId="0" applyFont="1" applyFill="1" applyBorder="1" applyAlignment="1">
      <alignment vertical="center"/>
    </xf>
    <xf numFmtId="0" fontId="6" fillId="4" borderId="15" xfId="0" applyFont="1" applyFill="1" applyBorder="1" applyAlignment="1">
      <alignment vertical="center"/>
    </xf>
    <xf numFmtId="3" fontId="5" fillId="4" borderId="16" xfId="0" applyNumberFormat="1" applyFont="1" applyFill="1" applyBorder="1" applyAlignment="1">
      <alignment horizontal="center" vertical="center"/>
    </xf>
    <xf numFmtId="3" fontId="6" fillId="4" borderId="17" xfId="0" applyNumberFormat="1" applyFont="1" applyFill="1" applyBorder="1" applyAlignment="1">
      <alignment horizontal="center" vertical="center"/>
    </xf>
    <xf numFmtId="3" fontId="6" fillId="4" borderId="18" xfId="0" applyNumberFormat="1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vertical="center"/>
    </xf>
    <xf numFmtId="3" fontId="5" fillId="4" borderId="20" xfId="0" applyNumberFormat="1" applyFont="1" applyFill="1" applyBorder="1" applyAlignment="1">
      <alignment horizontal="center" vertical="center"/>
    </xf>
    <xf numFmtId="0" fontId="0" fillId="4" borderId="12" xfId="0" applyFont="1" applyFill="1" applyBorder="1"/>
    <xf numFmtId="0" fontId="10" fillId="4" borderId="6" xfId="0" applyFont="1" applyFill="1" applyBorder="1" applyAlignment="1">
      <alignment horizontal="left" vertical="center" indent="5"/>
    </xf>
    <xf numFmtId="0" fontId="11" fillId="4" borderId="6" xfId="0" applyFont="1" applyFill="1" applyBorder="1" applyAlignment="1">
      <alignment horizontal="left" vertical="center" indent="5"/>
    </xf>
    <xf numFmtId="9" fontId="1" fillId="4" borderId="14" xfId="1" applyFont="1" applyFill="1" applyBorder="1" applyAlignment="1">
      <alignment horizontal="left"/>
    </xf>
    <xf numFmtId="0" fontId="3" fillId="3" borderId="8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left" vertical="center" indent="5"/>
    </xf>
    <xf numFmtId="0" fontId="13" fillId="2" borderId="1" xfId="0" applyFont="1" applyFill="1" applyBorder="1"/>
    <xf numFmtId="0" fontId="12" fillId="2" borderId="2" xfId="0" applyFont="1" applyFill="1" applyBorder="1"/>
    <xf numFmtId="0" fontId="12" fillId="2" borderId="3" xfId="0" applyFont="1" applyFill="1" applyBorder="1"/>
    <xf numFmtId="0" fontId="14" fillId="2" borderId="4" xfId="0" applyFont="1" applyFill="1" applyBorder="1"/>
    <xf numFmtId="0" fontId="14" fillId="3" borderId="4" xfId="0" applyFont="1" applyFill="1" applyBorder="1"/>
    <xf numFmtId="0" fontId="14" fillId="4" borderId="6" xfId="0" applyFont="1" applyFill="1" applyBorder="1"/>
    <xf numFmtId="9" fontId="14" fillId="4" borderId="14" xfId="1" applyFont="1" applyFill="1" applyBorder="1" applyAlignment="1">
      <alignment horizontal="left"/>
    </xf>
    <xf numFmtId="0" fontId="12" fillId="4" borderId="12" xfId="0" applyFont="1" applyFill="1" applyBorder="1"/>
    <xf numFmtId="0" fontId="14" fillId="4" borderId="6" xfId="0" applyFont="1" applyFill="1" applyBorder="1" applyAlignment="1">
      <alignment horizontal="left" vertical="top"/>
    </xf>
    <xf numFmtId="0" fontId="12" fillId="4" borderId="0" xfId="0" applyFont="1" applyFill="1"/>
    <xf numFmtId="0" fontId="12" fillId="4" borderId="21" xfId="0" applyFont="1" applyFill="1" applyBorder="1"/>
    <xf numFmtId="0" fontId="14" fillId="3" borderId="10" xfId="0" applyFont="1" applyFill="1" applyBorder="1"/>
    <xf numFmtId="0" fontId="12" fillId="4" borderId="5" xfId="0" applyFont="1" applyFill="1" applyBorder="1"/>
    <xf numFmtId="0" fontId="12" fillId="4" borderId="6" xfId="0" applyFont="1" applyFill="1" applyBorder="1"/>
    <xf numFmtId="0" fontId="15" fillId="4" borderId="12" xfId="0" applyFont="1" applyFill="1" applyBorder="1" applyAlignment="1">
      <alignment wrapText="1"/>
    </xf>
    <xf numFmtId="0" fontId="4" fillId="3" borderId="3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9" fontId="14" fillId="4" borderId="5" xfId="0" applyNumberFormat="1" applyFont="1" applyFill="1" applyBorder="1" applyAlignment="1">
      <alignment horizontal="left"/>
    </xf>
    <xf numFmtId="0" fontId="12" fillId="4" borderId="12" xfId="0" applyFont="1" applyFill="1" applyBorder="1" applyAlignment="1">
      <alignment horizontal="left"/>
    </xf>
    <xf numFmtId="0" fontId="5" fillId="4" borderId="13" xfId="0" applyFont="1" applyFill="1" applyBorder="1" applyAlignment="1">
      <alignment horizontal="left" vertical="center" indent="5"/>
    </xf>
    <xf numFmtId="0" fontId="5" fillId="4" borderId="13" xfId="0" applyFont="1" applyFill="1" applyBorder="1" applyAlignment="1">
      <alignment horizontal="left" vertical="center"/>
    </xf>
    <xf numFmtId="0" fontId="5" fillId="4" borderId="22" xfId="0" applyFont="1" applyFill="1" applyBorder="1" applyAlignment="1">
      <alignment horizontal="left" vertical="center"/>
    </xf>
    <xf numFmtId="0" fontId="6" fillId="4" borderId="22" xfId="0" applyFont="1" applyFill="1" applyBorder="1" applyAlignment="1">
      <alignment horizontal="left" vertical="center"/>
    </xf>
  </cellXfs>
  <cellStyles count="2">
    <cellStyle name="Normaali" xfId="0" builtinId="0"/>
    <cellStyle name="Prosentti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H21" sqref="H21"/>
    </sheetView>
  </sheetViews>
  <sheetFormatPr defaultRowHeight="15" x14ac:dyDescent="0.25"/>
  <cols>
    <col min="1" max="1" width="41.85546875" customWidth="1"/>
    <col min="2" max="2" width="15.7109375" customWidth="1"/>
    <col min="3" max="3" width="14" customWidth="1"/>
    <col min="4" max="5" width="15.85546875" customWidth="1"/>
    <col min="6" max="6" width="14.85546875" customWidth="1"/>
    <col min="7" max="7" width="11.5703125" customWidth="1"/>
    <col min="8" max="8" width="26" customWidth="1"/>
  </cols>
  <sheetData>
    <row r="1" spans="1:7" ht="15.75" thickBot="1" x14ac:dyDescent="0.3"/>
    <row r="2" spans="1:7" ht="18.75" thickBot="1" x14ac:dyDescent="0.4">
      <c r="A2" s="48" t="s">
        <v>8</v>
      </c>
      <c r="B2" s="49"/>
      <c r="C2" s="50"/>
      <c r="D2" s="50"/>
      <c r="E2" s="50"/>
      <c r="F2" s="50"/>
      <c r="G2" s="51"/>
    </row>
    <row r="3" spans="1:7" ht="17.25" thickBot="1" x14ac:dyDescent="0.35">
      <c r="A3" s="5" t="s">
        <v>0</v>
      </c>
      <c r="B3" s="64" t="s">
        <v>21</v>
      </c>
      <c r="C3" s="63">
        <v>2021</v>
      </c>
      <c r="D3" s="7">
        <v>2022</v>
      </c>
      <c r="E3" s="7" t="s">
        <v>22</v>
      </c>
      <c r="F3" s="7" t="s">
        <v>1</v>
      </c>
      <c r="G3" s="52" t="s">
        <v>2</v>
      </c>
    </row>
    <row r="4" spans="1:7" ht="16.5" x14ac:dyDescent="0.3">
      <c r="A4" s="9" t="s">
        <v>9</v>
      </c>
      <c r="B4" s="10">
        <f>(330013/3)*0.5</f>
        <v>55002.166666666664</v>
      </c>
      <c r="C4" s="10">
        <f>(330013/3)*1</f>
        <v>110004.33333333333</v>
      </c>
      <c r="D4" s="10">
        <f>(330013/3)*1</f>
        <v>110004.33333333333</v>
      </c>
      <c r="E4" s="10">
        <f>(330013/3)*0.5</f>
        <v>55002.166666666664</v>
      </c>
      <c r="F4" s="10">
        <f t="shared" ref="F4:F6" si="0">SUM(B4:E4)</f>
        <v>330013</v>
      </c>
      <c r="G4" s="65">
        <f>F4/F8</f>
        <v>0.7999985455144879</v>
      </c>
    </row>
    <row r="5" spans="1:7" ht="16.5" x14ac:dyDescent="0.3">
      <c r="A5" s="12" t="s">
        <v>10</v>
      </c>
      <c r="B5" s="10">
        <f>(20626/3)*0.5</f>
        <v>3437.6666666666665</v>
      </c>
      <c r="C5" s="10">
        <f>(20626/3)*1</f>
        <v>6875.333333333333</v>
      </c>
      <c r="D5" s="10">
        <f>(20626/3)*1</f>
        <v>6875.333333333333</v>
      </c>
      <c r="E5" s="10">
        <f>(20626/3)*0.5</f>
        <v>3437.6666666666665</v>
      </c>
      <c r="F5" s="13">
        <f t="shared" si="0"/>
        <v>20626</v>
      </c>
      <c r="G5" s="65">
        <f>F5/F8</f>
        <v>5.0000363621378031E-2</v>
      </c>
    </row>
    <row r="6" spans="1:7" ht="16.5" x14ac:dyDescent="0.3">
      <c r="A6" s="12" t="s">
        <v>11</v>
      </c>
      <c r="B6" s="10">
        <f>(61878/3)*0.5</f>
        <v>10313</v>
      </c>
      <c r="C6" s="10">
        <f>(61878/3)*1</f>
        <v>20626</v>
      </c>
      <c r="D6" s="10">
        <f>(61878/3)*1</f>
        <v>20626</v>
      </c>
      <c r="E6" s="10">
        <f>(61878/3)*0.5</f>
        <v>10313</v>
      </c>
      <c r="F6" s="13">
        <f t="shared" si="0"/>
        <v>61878</v>
      </c>
      <c r="G6" s="65">
        <f>F6/F8</f>
        <v>0.15000109086413407</v>
      </c>
    </row>
    <row r="7" spans="1:7" ht="16.5" x14ac:dyDescent="0.3">
      <c r="A7" s="40"/>
      <c r="B7" s="37"/>
      <c r="C7" s="37"/>
      <c r="D7" s="37"/>
      <c r="E7" s="37"/>
      <c r="F7" s="41"/>
      <c r="G7" s="54"/>
    </row>
    <row r="8" spans="1:7" ht="17.25" thickBot="1" x14ac:dyDescent="0.35">
      <c r="A8" s="36" t="s">
        <v>1</v>
      </c>
      <c r="B8" s="38">
        <f>SUM(B4:B6)</f>
        <v>68752.833333333328</v>
      </c>
      <c r="C8" s="38">
        <f>SUM(C4:C6)</f>
        <v>137505.66666666666</v>
      </c>
      <c r="D8" s="38">
        <f>SUM(D4:D6)</f>
        <v>137505.66666666666</v>
      </c>
      <c r="E8" s="38">
        <f>SUM(E4:E6)</f>
        <v>68752.833333333328</v>
      </c>
      <c r="F8" s="39">
        <f>SUM(F4:F6)</f>
        <v>412517</v>
      </c>
      <c r="G8" s="66"/>
    </row>
    <row r="9" spans="1:7" ht="16.5" x14ac:dyDescent="0.25">
      <c r="A9" s="9"/>
      <c r="B9" s="16"/>
      <c r="C9" s="16"/>
      <c r="D9" s="16"/>
      <c r="E9" s="16"/>
      <c r="F9" s="16"/>
      <c r="G9" s="56"/>
    </row>
    <row r="10" spans="1:7" ht="17.25" thickBot="1" x14ac:dyDescent="0.35">
      <c r="A10" s="27"/>
      <c r="B10" s="57"/>
      <c r="C10" s="57"/>
      <c r="D10" s="57"/>
      <c r="E10" s="57"/>
      <c r="F10" s="57"/>
      <c r="G10" s="58"/>
    </row>
    <row r="11" spans="1:7" ht="17.25" thickBot="1" x14ac:dyDescent="0.35">
      <c r="A11" s="19" t="s">
        <v>3</v>
      </c>
      <c r="B11" s="20" t="s">
        <v>20</v>
      </c>
      <c r="C11" s="21">
        <v>2021</v>
      </c>
      <c r="D11" s="21">
        <v>2022</v>
      </c>
      <c r="E11" s="20" t="s">
        <v>22</v>
      </c>
      <c r="F11" s="46" t="s">
        <v>1</v>
      </c>
      <c r="G11" s="59" t="s">
        <v>2</v>
      </c>
    </row>
    <row r="12" spans="1:7" ht="16.5" x14ac:dyDescent="0.3">
      <c r="A12" s="28" t="s">
        <v>4</v>
      </c>
      <c r="B12" s="9"/>
      <c r="C12" s="9"/>
      <c r="D12" s="9"/>
      <c r="E12" s="9"/>
      <c r="F12" s="9"/>
      <c r="G12" s="60"/>
    </row>
    <row r="13" spans="1:7" ht="16.5" x14ac:dyDescent="0.3">
      <c r="A13" s="47" t="s">
        <v>12</v>
      </c>
      <c r="B13" s="26">
        <v>30000</v>
      </c>
      <c r="C13" s="26">
        <v>63000</v>
      </c>
      <c r="D13" s="26">
        <v>63000</v>
      </c>
      <c r="E13" s="26">
        <v>30000</v>
      </c>
      <c r="F13" s="26">
        <f>SUM(B13:E13)</f>
        <v>186000</v>
      </c>
      <c r="G13" s="61"/>
    </row>
    <row r="14" spans="1:7" ht="16.5" x14ac:dyDescent="0.3">
      <c r="A14" s="47" t="s">
        <v>13</v>
      </c>
      <c r="B14" s="26">
        <v>3500</v>
      </c>
      <c r="C14" s="26">
        <v>7000</v>
      </c>
      <c r="D14" s="26">
        <v>7000</v>
      </c>
      <c r="E14" s="26">
        <v>3500</v>
      </c>
      <c r="F14" s="26">
        <f>SUM(B14:E14)</f>
        <v>21000</v>
      </c>
      <c r="G14" s="61"/>
    </row>
    <row r="15" spans="1:7" ht="16.5" x14ac:dyDescent="0.3">
      <c r="A15" s="47" t="s">
        <v>14</v>
      </c>
      <c r="B15" s="26">
        <v>4750</v>
      </c>
      <c r="C15" s="26">
        <v>9700</v>
      </c>
      <c r="D15" s="26">
        <v>9700</v>
      </c>
      <c r="E15" s="26">
        <v>4750</v>
      </c>
      <c r="F15" s="26">
        <f>SUM(B15:E15)</f>
        <v>28900</v>
      </c>
      <c r="G15" s="61"/>
    </row>
    <row r="16" spans="1:7" ht="16.5" x14ac:dyDescent="0.3">
      <c r="A16" s="12" t="s">
        <v>5</v>
      </c>
      <c r="B16" s="13">
        <f>SUM(B13:B15)</f>
        <v>38250</v>
      </c>
      <c r="C16" s="13">
        <f t="shared" ref="C16:F16" si="1">SUM(C13:C15)</f>
        <v>79700</v>
      </c>
      <c r="D16" s="13">
        <f t="shared" si="1"/>
        <v>79700</v>
      </c>
      <c r="E16" s="13">
        <f t="shared" si="1"/>
        <v>38250</v>
      </c>
      <c r="F16" s="13">
        <f t="shared" si="1"/>
        <v>235900</v>
      </c>
      <c r="G16" s="53"/>
    </row>
    <row r="17" spans="1:7" ht="16.5" x14ac:dyDescent="0.3">
      <c r="A17" s="14" t="s">
        <v>6</v>
      </c>
      <c r="B17" s="26"/>
      <c r="C17" s="26"/>
      <c r="D17" s="26"/>
      <c r="E17" s="26"/>
      <c r="F17" s="26"/>
      <c r="G17" s="61"/>
    </row>
    <row r="18" spans="1:7" ht="16.5" x14ac:dyDescent="0.3">
      <c r="A18" s="47" t="s">
        <v>13</v>
      </c>
      <c r="B18" s="13">
        <v>1000</v>
      </c>
      <c r="C18" s="13">
        <v>1000</v>
      </c>
      <c r="D18" s="13">
        <v>1001</v>
      </c>
      <c r="E18" s="13">
        <v>1000</v>
      </c>
      <c r="F18" s="13">
        <f>SUM(B18:E18)</f>
        <v>4001</v>
      </c>
      <c r="G18" s="61"/>
    </row>
    <row r="19" spans="1:7" ht="16.5" x14ac:dyDescent="0.3">
      <c r="A19" s="47" t="s">
        <v>15</v>
      </c>
      <c r="B19" s="13">
        <v>6000</v>
      </c>
      <c r="C19" s="13">
        <v>12000</v>
      </c>
      <c r="D19" s="13">
        <v>12000</v>
      </c>
      <c r="E19" s="13">
        <v>6000</v>
      </c>
      <c r="F19" s="13">
        <f t="shared" ref="F19:F24" si="2">SUM(B19:E19)</f>
        <v>36000</v>
      </c>
      <c r="G19" s="53"/>
    </row>
    <row r="20" spans="1:7" ht="16.5" x14ac:dyDescent="0.3">
      <c r="A20" s="47" t="s">
        <v>7</v>
      </c>
      <c r="B20" s="13">
        <v>4000</v>
      </c>
      <c r="C20" s="13">
        <v>6000</v>
      </c>
      <c r="D20" s="13">
        <v>6000</v>
      </c>
      <c r="E20" s="13">
        <v>3000</v>
      </c>
      <c r="F20" s="13">
        <f t="shared" si="2"/>
        <v>19000</v>
      </c>
      <c r="G20" s="53"/>
    </row>
    <row r="21" spans="1:7" ht="16.5" x14ac:dyDescent="0.3">
      <c r="A21" s="47" t="s">
        <v>23</v>
      </c>
      <c r="B21" s="13">
        <v>5000</v>
      </c>
      <c r="C21" s="13">
        <v>5000</v>
      </c>
      <c r="D21" s="13">
        <v>5000</v>
      </c>
      <c r="E21" s="13">
        <v>5000</v>
      </c>
      <c r="F21" s="13">
        <f t="shared" si="2"/>
        <v>20000</v>
      </c>
      <c r="G21" s="61"/>
    </row>
    <row r="22" spans="1:7" ht="16.5" x14ac:dyDescent="0.3">
      <c r="A22" s="47" t="s">
        <v>16</v>
      </c>
      <c r="B22" s="13">
        <v>5000</v>
      </c>
      <c r="C22" s="13">
        <v>15000</v>
      </c>
      <c r="D22" s="13">
        <v>15000</v>
      </c>
      <c r="E22" s="13">
        <v>0</v>
      </c>
      <c r="F22" s="13">
        <f t="shared" si="2"/>
        <v>35000</v>
      </c>
      <c r="G22" s="61"/>
    </row>
    <row r="23" spans="1:7" ht="16.5" x14ac:dyDescent="0.3">
      <c r="A23" s="67" t="s">
        <v>17</v>
      </c>
      <c r="B23" s="31">
        <v>1000</v>
      </c>
      <c r="C23" s="31">
        <v>2000</v>
      </c>
      <c r="D23" s="31">
        <v>2000</v>
      </c>
      <c r="E23" s="31">
        <v>1000</v>
      </c>
      <c r="F23" s="13">
        <f t="shared" si="2"/>
        <v>6000</v>
      </c>
      <c r="G23" s="61"/>
    </row>
    <row r="24" spans="1:7" ht="16.5" x14ac:dyDescent="0.3">
      <c r="A24" s="68" t="s">
        <v>18</v>
      </c>
      <c r="B24" s="31">
        <f>SUM(B18:B23)</f>
        <v>22000</v>
      </c>
      <c r="C24" s="31">
        <f t="shared" ref="C24:E24" si="3">SUM(C18:C23)</f>
        <v>41000</v>
      </c>
      <c r="D24" s="31">
        <f t="shared" si="3"/>
        <v>41001</v>
      </c>
      <c r="E24" s="31">
        <f t="shared" si="3"/>
        <v>16000</v>
      </c>
      <c r="F24" s="13">
        <f t="shared" si="2"/>
        <v>120001</v>
      </c>
      <c r="G24" s="61"/>
    </row>
    <row r="25" spans="1:7" ht="16.5" x14ac:dyDescent="0.3">
      <c r="A25" s="70" t="s">
        <v>19</v>
      </c>
      <c r="B25" s="31">
        <f>F25/3*0.5</f>
        <v>9436</v>
      </c>
      <c r="C25" s="31">
        <f>(F25/3*1)</f>
        <v>18872</v>
      </c>
      <c r="D25" s="31">
        <f>(F25/3*1)</f>
        <v>18872</v>
      </c>
      <c r="E25" s="31">
        <f>F25/3*0.5</f>
        <v>9436</v>
      </c>
      <c r="F25" s="31">
        <f>235900*0.24</f>
        <v>56616</v>
      </c>
      <c r="G25" s="55"/>
    </row>
    <row r="26" spans="1:7" ht="17.25" thickBot="1" x14ac:dyDescent="0.35">
      <c r="A26" s="69"/>
      <c r="B26" s="31"/>
      <c r="C26" s="31"/>
      <c r="D26" s="31"/>
      <c r="E26" s="31"/>
      <c r="F26" s="31"/>
      <c r="G26" s="55"/>
    </row>
    <row r="27" spans="1:7" ht="17.45" customHeight="1" thickBot="1" x14ac:dyDescent="0.35">
      <c r="A27" s="34" t="s">
        <v>1</v>
      </c>
      <c r="B27" s="32">
        <f>B16+B24+B25</f>
        <v>69686</v>
      </c>
      <c r="C27" s="32">
        <f>C16+C24+C25</f>
        <v>139572</v>
      </c>
      <c r="D27" s="32">
        <f>D16+D24+D25</f>
        <v>139573</v>
      </c>
      <c r="E27" s="32">
        <f>E16+E24+E25</f>
        <v>63686</v>
      </c>
      <c r="F27" s="32">
        <f>F16+F24+F25</f>
        <v>412517</v>
      </c>
      <c r="G27" s="62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5"/>
  <sheetViews>
    <sheetView workbookViewId="0">
      <selection activeCell="A6" sqref="A6"/>
    </sheetView>
  </sheetViews>
  <sheetFormatPr defaultRowHeight="15" x14ac:dyDescent="0.25"/>
  <cols>
    <col min="2" max="2" width="48.140625" customWidth="1"/>
    <col min="3" max="3" width="29.5703125" customWidth="1"/>
    <col min="4" max="4" width="26.5703125" customWidth="1"/>
    <col min="5" max="5" width="22" customWidth="1"/>
    <col min="6" max="6" width="23.42578125" customWidth="1"/>
    <col min="7" max="7" width="44.5703125" customWidth="1"/>
  </cols>
  <sheetData>
    <row r="2" spans="2:7" ht="15.75" thickBot="1" x14ac:dyDescent="0.3"/>
    <row r="3" spans="2:7" ht="16.5" thickBot="1" x14ac:dyDescent="0.3">
      <c r="B3" s="1"/>
      <c r="C3" s="2"/>
      <c r="D3" s="3"/>
      <c r="E3" s="3"/>
      <c r="F3" s="3"/>
      <c r="G3" s="4"/>
    </row>
    <row r="4" spans="2:7" ht="17.25" thickBot="1" x14ac:dyDescent="0.3">
      <c r="B4" s="5"/>
      <c r="C4" s="6"/>
      <c r="D4" s="7"/>
      <c r="E4" s="7"/>
      <c r="F4" s="7"/>
      <c r="G4" s="8"/>
    </row>
    <row r="5" spans="2:7" x14ac:dyDescent="0.25">
      <c r="B5" s="9"/>
      <c r="C5" s="10"/>
      <c r="D5" s="10"/>
      <c r="E5" s="10"/>
      <c r="F5" s="10"/>
      <c r="G5" s="11"/>
    </row>
    <row r="6" spans="2:7" x14ac:dyDescent="0.25">
      <c r="B6" s="12"/>
      <c r="C6" s="13"/>
      <c r="D6" s="13"/>
      <c r="E6" s="13"/>
      <c r="F6" s="13"/>
      <c r="G6" s="11"/>
    </row>
    <row r="7" spans="2:7" x14ac:dyDescent="0.25">
      <c r="B7" s="12"/>
      <c r="C7" s="13"/>
      <c r="D7" s="13"/>
      <c r="E7" s="13"/>
      <c r="F7" s="13"/>
      <c r="G7" s="11"/>
    </row>
    <row r="8" spans="2:7" x14ac:dyDescent="0.25">
      <c r="B8" s="12"/>
      <c r="C8" s="13"/>
      <c r="D8" s="13"/>
      <c r="E8" s="13"/>
      <c r="F8" s="13"/>
      <c r="G8" s="15"/>
    </row>
    <row r="9" spans="2:7" ht="15.75" thickBot="1" x14ac:dyDescent="0.3">
      <c r="B9" s="35"/>
      <c r="C9" s="31"/>
      <c r="D9" s="31"/>
      <c r="E9" s="31"/>
      <c r="F9" s="31"/>
      <c r="G9" s="11"/>
    </row>
    <row r="10" spans="2:7" x14ac:dyDescent="0.25">
      <c r="B10" s="40"/>
      <c r="C10" s="37"/>
      <c r="D10" s="37"/>
      <c r="E10" s="37"/>
      <c r="F10" s="41"/>
      <c r="G10" s="45"/>
    </row>
    <row r="11" spans="2:7" x14ac:dyDescent="0.25">
      <c r="B11" s="36"/>
      <c r="C11" s="38"/>
      <c r="D11" s="38"/>
      <c r="E11" s="38"/>
      <c r="F11" s="39"/>
      <c r="G11" s="42"/>
    </row>
    <row r="12" spans="2:7" x14ac:dyDescent="0.25">
      <c r="B12" s="9"/>
      <c r="C12" s="16"/>
      <c r="D12" s="16"/>
      <c r="E12" s="16"/>
      <c r="F12" s="16"/>
      <c r="G12" s="17"/>
    </row>
    <row r="13" spans="2:7" ht="17.25" thickBot="1" x14ac:dyDescent="0.3">
      <c r="B13" s="27"/>
      <c r="C13" s="18"/>
      <c r="D13" s="18"/>
      <c r="E13" s="18"/>
      <c r="F13" s="18"/>
      <c r="G13" s="18"/>
    </row>
    <row r="14" spans="2:7" ht="17.25" thickBot="1" x14ac:dyDescent="0.3">
      <c r="B14" s="19"/>
      <c r="C14" s="20"/>
      <c r="D14" s="21"/>
      <c r="E14" s="20"/>
      <c r="F14" s="20"/>
      <c r="G14" s="22"/>
    </row>
    <row r="15" spans="2:7" x14ac:dyDescent="0.25">
      <c r="B15" s="28"/>
      <c r="C15" s="9"/>
      <c r="D15" s="9"/>
      <c r="E15" s="9"/>
      <c r="F15" s="9"/>
      <c r="G15" s="23"/>
    </row>
    <row r="16" spans="2:7" x14ac:dyDescent="0.25">
      <c r="B16" s="24"/>
      <c r="C16" s="12"/>
      <c r="D16" s="12"/>
      <c r="E16" s="12"/>
      <c r="F16" s="12"/>
      <c r="G16" s="25"/>
    </row>
    <row r="17" spans="2:7" x14ac:dyDescent="0.25">
      <c r="B17" s="24"/>
      <c r="C17" s="12"/>
      <c r="D17" s="12"/>
      <c r="E17" s="12"/>
      <c r="F17" s="12"/>
      <c r="G17" s="25"/>
    </row>
    <row r="18" spans="2:7" x14ac:dyDescent="0.25">
      <c r="B18" s="24"/>
      <c r="C18" s="12"/>
      <c r="D18" s="12"/>
      <c r="E18" s="12"/>
      <c r="F18" s="12"/>
      <c r="G18" s="25"/>
    </row>
    <row r="19" spans="2:7" x14ac:dyDescent="0.25">
      <c r="B19" s="12"/>
      <c r="C19" s="13"/>
      <c r="D19" s="13"/>
      <c r="E19" s="13"/>
      <c r="F19" s="13"/>
      <c r="G19" s="15"/>
    </row>
    <row r="20" spans="2:7" x14ac:dyDescent="0.25">
      <c r="B20" s="14"/>
      <c r="C20" s="26"/>
      <c r="D20" s="26"/>
      <c r="E20" s="26"/>
      <c r="F20" s="26"/>
      <c r="G20" s="25"/>
    </row>
    <row r="21" spans="2:7" x14ac:dyDescent="0.25">
      <c r="B21" s="24"/>
      <c r="C21" s="13"/>
      <c r="D21" s="13"/>
      <c r="E21" s="13"/>
      <c r="F21" s="13"/>
      <c r="G21" s="15"/>
    </row>
    <row r="22" spans="2:7" x14ac:dyDescent="0.25">
      <c r="B22" s="24"/>
      <c r="C22" s="13"/>
      <c r="D22" s="13"/>
      <c r="E22" s="13"/>
      <c r="G22" s="15"/>
    </row>
    <row r="23" spans="2:7" x14ac:dyDescent="0.25">
      <c r="B23" s="24"/>
      <c r="C23" s="13"/>
      <c r="D23" s="13"/>
      <c r="E23" s="13"/>
      <c r="F23" s="13"/>
      <c r="G23" s="15"/>
    </row>
    <row r="24" spans="2:7" x14ac:dyDescent="0.25">
      <c r="B24" s="24"/>
      <c r="C24" s="13"/>
      <c r="D24" s="13"/>
      <c r="E24" s="13"/>
      <c r="F24" s="13"/>
      <c r="G24" s="15"/>
    </row>
    <row r="25" spans="2:7" x14ac:dyDescent="0.25">
      <c r="B25" s="14"/>
      <c r="C25" s="13"/>
      <c r="D25" s="13"/>
      <c r="E25" s="13"/>
      <c r="F25" s="13"/>
      <c r="G25" s="15"/>
    </row>
    <row r="26" spans="2:7" x14ac:dyDescent="0.25">
      <c r="B26" s="14"/>
      <c r="C26" s="26"/>
      <c r="D26" s="26"/>
      <c r="E26" s="26"/>
      <c r="F26" s="26"/>
      <c r="G26" s="25"/>
    </row>
    <row r="27" spans="2:7" x14ac:dyDescent="0.25">
      <c r="B27" s="24"/>
      <c r="C27" s="13"/>
      <c r="D27" s="13"/>
      <c r="E27" s="13"/>
      <c r="F27" s="26"/>
      <c r="G27" s="15"/>
    </row>
    <row r="28" spans="2:7" x14ac:dyDescent="0.25">
      <c r="B28" s="24"/>
      <c r="C28" s="13"/>
      <c r="D28" s="13"/>
      <c r="E28" s="13"/>
      <c r="F28" s="13"/>
      <c r="G28" s="25"/>
    </row>
    <row r="29" spans="2:7" x14ac:dyDescent="0.25">
      <c r="B29" s="24"/>
      <c r="C29" s="13"/>
      <c r="D29" s="13"/>
      <c r="E29" s="13"/>
      <c r="F29" s="13"/>
      <c r="G29" s="15"/>
    </row>
    <row r="30" spans="2:7" x14ac:dyDescent="0.25">
      <c r="B30" s="43"/>
      <c r="C30" s="13"/>
      <c r="D30" s="13"/>
      <c r="E30" s="13"/>
      <c r="F30" s="13"/>
      <c r="G30" s="15"/>
    </row>
    <row r="31" spans="2:7" x14ac:dyDescent="0.25">
      <c r="B31" s="44"/>
      <c r="C31" s="13"/>
      <c r="D31" s="13"/>
      <c r="E31" s="13"/>
      <c r="F31" s="13"/>
      <c r="G31" s="25"/>
    </row>
    <row r="32" spans="2:7" x14ac:dyDescent="0.25">
      <c r="B32" s="24"/>
      <c r="C32" s="13"/>
      <c r="D32" s="13"/>
      <c r="E32" s="13"/>
      <c r="F32" s="13"/>
      <c r="G32" s="25"/>
    </row>
    <row r="33" spans="2:7" x14ac:dyDescent="0.25">
      <c r="B33" s="24"/>
      <c r="C33" s="13"/>
      <c r="D33" s="13"/>
      <c r="E33" s="13"/>
      <c r="F33" s="13"/>
      <c r="G33" s="25"/>
    </row>
    <row r="34" spans="2:7" ht="15.75" thickBot="1" x14ac:dyDescent="0.3">
      <c r="B34" s="30"/>
      <c r="C34" s="31"/>
      <c r="D34" s="31"/>
      <c r="E34" s="31"/>
      <c r="F34" s="31"/>
      <c r="G34" s="25"/>
    </row>
    <row r="35" spans="2:7" x14ac:dyDescent="0.25">
      <c r="B35" s="34"/>
      <c r="C35" s="32"/>
      <c r="D35" s="32"/>
      <c r="E35" s="32"/>
      <c r="F35" s="33"/>
      <c r="G35" s="29"/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AEA5C838101604BB913E468B4880EBA" ma:contentTypeVersion="10" ma:contentTypeDescription="Luo uusi asiakirja." ma:contentTypeScope="" ma:versionID="72bba5be212cfc00c9f3f9ba0e601c4d">
  <xsd:schema xmlns:xsd="http://www.w3.org/2001/XMLSchema" xmlns:xs="http://www.w3.org/2001/XMLSchema" xmlns:p="http://schemas.microsoft.com/office/2006/metadata/properties" xmlns:ns3="8d18dec3-a227-40a3-b05d-c80b159bea9d" xmlns:ns4="a764e9d2-73d9-40f4-b420-2656021b3a6a" targetNamespace="http://schemas.microsoft.com/office/2006/metadata/properties" ma:root="true" ma:fieldsID="647042335b095e2ece8eaaff60f80681" ns3:_="" ns4:_="">
    <xsd:import namespace="8d18dec3-a227-40a3-b05d-c80b159bea9d"/>
    <xsd:import namespace="a764e9d2-73d9-40f4-b420-2656021b3a6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18dec3-a227-40a3-b05d-c80b159bea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64e9d2-73d9-40f4-b420-2656021b3a6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Jakamisvihjeen hajautu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D70518-F378-4797-B0B4-0EA2066C5E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18dec3-a227-40a3-b05d-c80b159bea9d"/>
    <ds:schemaRef ds:uri="a764e9d2-73d9-40f4-b420-2656021b3a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EF6B10-A17A-4C74-A57D-AD4D83D00A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64C2FD-849B-43F0-AC15-2F014BB393C6}">
  <ds:schemaRefs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8d18dec3-a227-40a3-b05d-c80b159bea9d"/>
    <ds:schemaRef ds:uri="http://schemas.microsoft.com/office/2006/metadata/properties"/>
    <ds:schemaRef ds:uri="http://purl.org/dc/elements/1.1/"/>
    <ds:schemaRef ds:uri="a764e9d2-73d9-40f4-b420-2656021b3a6a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840</vt:lpstr>
      <vt:lpstr>Tyhjä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 Haavisto</dc:creator>
  <cp:keywords/>
  <dc:description/>
  <cp:lastModifiedBy>outi.kaariainen</cp:lastModifiedBy>
  <cp:revision/>
  <cp:lastPrinted>2020-01-13T16:01:24Z</cp:lastPrinted>
  <dcterms:created xsi:type="dcterms:W3CDTF">2019-11-22T10:26:11Z</dcterms:created>
  <dcterms:modified xsi:type="dcterms:W3CDTF">2020-02-14T13:19:16Z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0x0101008AEA5C838101604BB913E468B4880EBA</vt:lpwstr>
  </property>
</Properties>
</file>